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gre\Documents\CUENTA PUBLICA\2017\CUENTA PUBLICA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77" i="1"/>
  <c r="G75" i="1"/>
  <c r="G74" i="1"/>
  <c r="G62" i="1"/>
  <c r="G57" i="1"/>
  <c r="G54" i="1"/>
  <c r="G53" i="1"/>
  <c r="G52" i="1"/>
  <c r="G51" i="1"/>
  <c r="G50" i="1"/>
  <c r="G49" i="1"/>
  <c r="G48" i="1"/>
  <c r="G47" i="1"/>
  <c r="G45" i="1"/>
  <c r="G42" i="1"/>
  <c r="G41" i="1"/>
  <c r="G40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2" i="1"/>
  <c r="G19" i="1"/>
  <c r="G14" i="1"/>
  <c r="G12" i="1"/>
  <c r="G11" i="1"/>
  <c r="G10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G90" i="1" s="1"/>
  <c r="F89" i="1"/>
  <c r="F88" i="1"/>
  <c r="F87" i="1"/>
  <c r="F86" i="1"/>
  <c r="F85" i="1"/>
  <c r="F83" i="1"/>
  <c r="G83" i="1" s="1"/>
  <c r="F82" i="1"/>
  <c r="G82" i="1" s="1"/>
  <c r="F81" i="1"/>
  <c r="G81" i="1" s="1"/>
  <c r="F80" i="1"/>
  <c r="G80" i="1" s="1"/>
  <c r="F79" i="1"/>
  <c r="G79" i="1" s="1"/>
  <c r="F77" i="1"/>
  <c r="F76" i="1"/>
  <c r="G76" i="1" s="1"/>
  <c r="F75" i="1"/>
  <c r="F74" i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F46" i="1"/>
  <c r="G46" i="1" s="1"/>
  <c r="F45" i="1"/>
  <c r="F42" i="1"/>
  <c r="F41" i="1"/>
  <c r="F40" i="1"/>
  <c r="F39" i="1"/>
  <c r="G39" i="1" s="1"/>
  <c r="F38" i="1"/>
  <c r="G38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G25" i="1" s="1"/>
  <c r="F24" i="1"/>
  <c r="F23" i="1"/>
  <c r="G23" i="1" s="1"/>
  <c r="F22" i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F84" i="1" s="1"/>
  <c r="G84" i="1" s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78" i="1" l="1"/>
  <c r="G78" i="1" s="1"/>
  <c r="F72" i="1"/>
  <c r="G72" i="1" s="1"/>
  <c r="F63" i="1"/>
  <c r="G63" i="1" s="1"/>
  <c r="E43" i="1"/>
  <c r="F55" i="1"/>
  <c r="G55" i="1" s="1"/>
  <c r="F44" i="1"/>
  <c r="G44" i="1" s="1"/>
  <c r="D43" i="1"/>
  <c r="C43" i="1"/>
  <c r="F21" i="1"/>
  <c r="G21" i="1" s="1"/>
  <c r="F13" i="1"/>
  <c r="G13" i="1" s="1"/>
  <c r="E4" i="1"/>
  <c r="D4" i="1"/>
  <c r="F5" i="1"/>
  <c r="G5" i="1" s="1"/>
  <c r="C4" i="1"/>
  <c r="E3" i="1" l="1"/>
  <c r="D3" i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<sst xmlns="http://schemas.openxmlformats.org/spreadsheetml/2006/main" count="123" uniqueCount="123">
  <si>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</si>
  <si>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</si>
  <si>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</si>
  <si>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</si>
  <si>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</si>
  <si>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</si>
  <si>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</si>
  <si>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</si>
  <si>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</si>
  <si>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</si>
  <si>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</si>
  <si>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</si>
  <si>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</si>
  <si>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</si>
  <si>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</si>
  <si>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</si>
  <si>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</si>
  <si>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</si>
  <si>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</si>
  <si>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</si>
  <si>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</si>
  <si>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</si>
  <si>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</si>
  <si>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</si>
  <si>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</si>
  <si>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</si>
  <si>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</si>
  <si>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</si>
  <si>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</si>
  <si>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</si>
  <si>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</si>
  <si>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</si>
  <si>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</si>
  <si>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</si>
  <si>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</si>
  <si>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</si>
  <si>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</si>
  <si>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</si>
  <si>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</si>
  <si>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</si>
  <si>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</si>
  <si>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</si>
  <si>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</si>
  <si>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</si>
  <si>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</si>
  <si>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</si>
  <si>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</si>
  <si>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</si>
  <si>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</si>
  <si>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</si>
  <si>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</si>
  <si>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</si>
  <si>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</si>
  <si>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</si>
  <si>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</si>
  <si>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</si>
  <si>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</si>
  <si>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</si>
  <si>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</si>
  <si>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</si>
  <si>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</si>
  <si>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</si>
  <si>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</si>
  <si>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</si>
  <si>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</si>
  <si>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</si>
  <si>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</si>
  <si>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</si>
  <si>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</si>
  <si>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</si>
  <si>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</si>
  <si>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</si>
  <si>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</si>
  <si>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</si>
  <si>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</si>
  <si>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</si>
  <si>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</si>
  <si>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</si>
  <si>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</si>
  <si>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</si>
  <si>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</si>
  <si>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</si>
  <si>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</si>
  <si>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</si>
  <si>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</si>
  <si>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</si>
  <si>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</si>
  <si>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</si>
  <si>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</si>
  <si>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</si>
  <si>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</si>
  <si>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</si>
  <si>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</si>
  <si>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</si>
  <si>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</si>
  <si>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</si>
  <si>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</si>
  <si>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</si>
  <si>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</si>
  <si>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</si>
  <si>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</si>
  <si>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</si>
  <si>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</si>
  <si>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</si>
  <si>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</si>
  <si>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</si>
  <si>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</si>
  <si>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</si>
  <si>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</si>
  <si>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</si>
  <si>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</si>
  <si>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</si>
  <si>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</si>
  <si>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</si>
  <si>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</si>
  <si>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</si>
  <si>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</si>
  <si>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</si>
  <si>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</si>
  <si>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</si>
  <si>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SALAMANCA, GUANAJUATO.
DEL 1 DE ENERO AL AL 31 DE DICIEMBRE DEL 2017</t>
  </si>
  <si>
    <t>TESORERO MUNICIPAL
LAE JOSE HECTOR ALFARO MONTOYA</t>
  </si>
  <si>
    <t>SUBTESORERO MUNICIPAL
CP Y MA PAUL HERRERA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</si>
</sst>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87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120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112</v>
      </c>
      <c r="E2" s="24" t="s">
        <v>113</v>
      </c>
      <c r="F2" s="24" t="s">
        <v>114</v>
      </c>
      <c r="G2" s="24" t="s">
        <v>115</v>
      </c>
    </row>
    <row r="3" spans="1:7" x14ac:dyDescent="0.2">
      <c r="A3" s="1">
        <v>1000</v>
      </c>
      <c r="B3" s="2" t="s">
        <v>3</v>
      </c>
      <c r="C3" s="3">
        <f>SUM(C4+C43)</f>
        <v>1498831851.0799999</v>
      </c>
      <c r="D3" s="3">
        <f>SUM(D4+D43)</f>
        <v>3775198095.7600002</v>
      </c>
      <c r="E3" s="3">
        <f>SUM(E4+E43)</f>
        <v>3523310940.8499999</v>
      </c>
      <c r="F3" s="3">
        <f>C3+D3-E3</f>
        <v>1750719005.9900002</v>
      </c>
      <c r="G3" s="4">
        <f>F3-C3</f>
        <v>251887154.91000032</v>
      </c>
    </row>
    <row r="4" spans="1:7" x14ac:dyDescent="0.2">
      <c r="A4" s="5">
        <v>1100</v>
      </c>
      <c r="B4" s="6" t="s">
        <v>4</v>
      </c>
      <c r="C4" s="7">
        <f>SUM(C5+C13+C21+C27+C33+C35+C38)</f>
        <v>294077960.15999997</v>
      </c>
      <c r="D4" s="7">
        <f>SUM(D5+D13+D21+D27+D33+D35+D38)</f>
        <v>3309953614.6500001</v>
      </c>
      <c r="E4" s="7">
        <f>SUM(E5+E13+E21+E27+E33+E35+E38)</f>
        <v>3304389770.1199999</v>
      </c>
      <c r="F4" s="7">
        <f t="shared" ref="F4:F67" si="0">C4+D4-E4</f>
        <v>299641804.69000006</v>
      </c>
      <c r="G4" s="8">
        <f t="shared" ref="G4:G67" si="1">F4-C4</f>
        <v>5563844.5300000906</v>
      </c>
    </row>
    <row r="5" spans="1:7" x14ac:dyDescent="0.2">
      <c r="A5" s="5">
        <v>1110</v>
      </c>
      <c r="B5" s="6" t="s">
        <v>5</v>
      </c>
      <c r="C5" s="7">
        <f>SUM(C6:C12)</f>
        <v>225804754.56</v>
      </c>
      <c r="D5" s="7">
        <f>SUM(D6:D12)</f>
        <v>2938076729.0599999</v>
      </c>
      <c r="E5" s="7">
        <f>SUM(E6:E12)</f>
        <v>2981357935.5599999</v>
      </c>
      <c r="F5" s="7">
        <f t="shared" si="0"/>
        <v>182523548.05999994</v>
      </c>
      <c r="G5" s="8">
        <f t="shared" si="1"/>
        <v>-43281206.50000006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122189568.38</v>
      </c>
      <c r="D7" s="10">
        <v>2475241799.8499999</v>
      </c>
      <c r="E7" s="10">
        <v>2499689700.6599998</v>
      </c>
      <c r="F7" s="10">
        <f t="shared" si="0"/>
        <v>97741667.570000172</v>
      </c>
      <c r="G7" s="11">
        <f t="shared" si="1"/>
        <v>-24447900.809999824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103615186.18000001</v>
      </c>
      <c r="D9" s="10">
        <v>462834929.20999998</v>
      </c>
      <c r="E9" s="10">
        <v>481668234.89999998</v>
      </c>
      <c r="F9" s="10">
        <f t="shared" si="0"/>
        <v>84781880.49000001</v>
      </c>
      <c r="G9" s="11">
        <f t="shared" si="1"/>
        <v>-18833305.689999998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25224740.160000004</v>
      </c>
      <c r="D13" s="7">
        <f>SUM(D14:D20)</f>
        <v>100144823.86</v>
      </c>
      <c r="E13" s="7">
        <f>SUM(E14:E20)</f>
        <v>112466726.25</v>
      </c>
      <c r="F13" s="7">
        <f t="shared" si="0"/>
        <v>12902837.770000011</v>
      </c>
      <c r="G13" s="8">
        <f t="shared" si="1"/>
        <v>-12321902.389999993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9895544.0800000001</v>
      </c>
      <c r="D15" s="10">
        <v>9933515.6099999994</v>
      </c>
      <c r="E15" s="10">
        <v>18704097.030000001</v>
      </c>
      <c r="F15" s="10">
        <f t="shared" si="0"/>
        <v>1124962.6599999964</v>
      </c>
      <c r="G15" s="11">
        <f t="shared" si="1"/>
        <v>-8770581.4200000037</v>
      </c>
    </row>
    <row r="16" spans="1:7" x14ac:dyDescent="0.2">
      <c r="A16" s="9">
        <v>1123</v>
      </c>
      <c r="B16" s="26" t="s">
        <v>15</v>
      </c>
      <c r="C16" s="10">
        <v>891951.8</v>
      </c>
      <c r="D16" s="10">
        <v>1526949.58</v>
      </c>
      <c r="E16" s="10">
        <v>1514102.29</v>
      </c>
      <c r="F16" s="10">
        <f t="shared" si="0"/>
        <v>904799.08999999985</v>
      </c>
      <c r="G16" s="11">
        <f t="shared" si="1"/>
        <v>12847.289999999804</v>
      </c>
    </row>
    <row r="17" spans="1:7" x14ac:dyDescent="0.2">
      <c r="A17" s="9">
        <v>1124</v>
      </c>
      <c r="B17" s="26" t="s">
        <v>16</v>
      </c>
      <c r="C17" s="10">
        <v>54.99</v>
      </c>
      <c r="D17" s="10">
        <v>0</v>
      </c>
      <c r="E17" s="10">
        <v>0</v>
      </c>
      <c r="F17" s="10">
        <f t="shared" si="0"/>
        <v>54.99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108440.05</v>
      </c>
      <c r="D18" s="10">
        <v>12000</v>
      </c>
      <c r="E18" s="10">
        <v>1500</v>
      </c>
      <c r="F18" s="10">
        <f t="shared" si="0"/>
        <v>118940.05</v>
      </c>
      <c r="G18" s="11">
        <f t="shared" si="1"/>
        <v>10500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14328749.24</v>
      </c>
      <c r="D20" s="10">
        <v>88672358.670000002</v>
      </c>
      <c r="E20" s="10">
        <v>92247026.930000007</v>
      </c>
      <c r="F20" s="10">
        <f t="shared" si="0"/>
        <v>10754080.979999989</v>
      </c>
      <c r="G20" s="11">
        <f t="shared" si="1"/>
        <v>-3574668.260000011</v>
      </c>
    </row>
    <row r="21" spans="1:7" x14ac:dyDescent="0.2">
      <c r="A21" s="5">
        <v>1130</v>
      </c>
      <c r="B21" s="27" t="s">
        <v>19</v>
      </c>
      <c r="C21" s="7">
        <f>SUM(C22:C26)</f>
        <v>43014335.439999998</v>
      </c>
      <c r="D21" s="7">
        <f>SUM(D22:D26)</f>
        <v>271732061.73000002</v>
      </c>
      <c r="E21" s="7">
        <f>SUM(E22:E26)</f>
        <v>210565108.31</v>
      </c>
      <c r="F21" s="7">
        <f t="shared" si="0"/>
        <v>104181288.86000001</v>
      </c>
      <c r="G21" s="8">
        <f t="shared" si="1"/>
        <v>61166953.420000017</v>
      </c>
    </row>
    <row r="22" spans="1:7" x14ac:dyDescent="0.2">
      <c r="A22" s="9">
        <v>1131</v>
      </c>
      <c r="B22" s="26" t="s">
        <v>20</v>
      </c>
      <c r="C22" s="10">
        <v>1710591.78</v>
      </c>
      <c r="D22" s="10">
        <v>37451131.060000002</v>
      </c>
      <c r="E22" s="10">
        <v>33187106.079999998</v>
      </c>
      <c r="F22" s="10">
        <f t="shared" si="0"/>
        <v>5974616.7600000054</v>
      </c>
      <c r="G22" s="11">
        <f t="shared" si="1"/>
        <v>4264024.9800000051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1534525.62</v>
      </c>
      <c r="E23" s="10">
        <v>1534525.62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41303743.659999996</v>
      </c>
      <c r="D25" s="10">
        <v>232746405.05000001</v>
      </c>
      <c r="E25" s="10">
        <v>175843476.61000001</v>
      </c>
      <c r="F25" s="10">
        <f t="shared" si="0"/>
        <v>98206672.100000024</v>
      </c>
      <c r="G25" s="11">
        <f t="shared" si="1"/>
        <v>56902928.440000027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34130</v>
      </c>
      <c r="D38" s="7">
        <f>SUM(D39:D42)</f>
        <v>0</v>
      </c>
      <c r="E38" s="7">
        <f>SUM(E39:E42)</f>
        <v>0</v>
      </c>
      <c r="F38" s="7">
        <f t="shared" si="0"/>
        <v>34130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34130</v>
      </c>
      <c r="D39" s="13">
        <v>0</v>
      </c>
      <c r="E39" s="13">
        <v>0</v>
      </c>
      <c r="F39" s="13">
        <f t="shared" si="0"/>
        <v>34130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1204753890.9199998</v>
      </c>
      <c r="D43" s="7">
        <f>SUM(D44+D49+D55+D63+D72+D78+D84+D91+D97)</f>
        <v>465244481.11000001</v>
      </c>
      <c r="E43" s="7">
        <f>SUM(E44+E49+E55+E63+E72+E78+E84+E91+E97)</f>
        <v>218921170.72999999</v>
      </c>
      <c r="F43" s="7">
        <f t="shared" si="0"/>
        <v>1451077201.2999997</v>
      </c>
      <c r="G43" s="8">
        <f t="shared" si="1"/>
        <v>246323310.37999988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24796782.920000002</v>
      </c>
      <c r="E44" s="7">
        <f>SUM(E45:E48)</f>
        <v>21741199.59</v>
      </c>
      <c r="F44" s="7">
        <f t="shared" si="0"/>
        <v>3055583.3300000019</v>
      </c>
      <c r="G44" s="8">
        <f t="shared" si="1"/>
        <v>3055583.3300000019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24796782.920000002</v>
      </c>
      <c r="E46" s="13">
        <v>21741199.59</v>
      </c>
      <c r="F46" s="13">
        <f t="shared" si="0"/>
        <v>3055583.3300000019</v>
      </c>
      <c r="G46" s="12">
        <f t="shared" si="1"/>
        <v>3055583.3300000019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1031675735.04</v>
      </c>
      <c r="D55" s="14">
        <f>SUM(D56:D62)</f>
        <v>415363928.44999999</v>
      </c>
      <c r="E55" s="14">
        <f>SUM(E56:E62)</f>
        <v>167348061.38</v>
      </c>
      <c r="F55" s="14">
        <f t="shared" si="0"/>
        <v>1279691602.1100001</v>
      </c>
      <c r="G55" s="15">
        <f t="shared" si="1"/>
        <v>248015867.07000017</v>
      </c>
    </row>
    <row r="56" spans="1:7" x14ac:dyDescent="0.2">
      <c r="A56" s="9">
        <v>1231</v>
      </c>
      <c r="B56" s="26" t="s">
        <v>51</v>
      </c>
      <c r="C56" s="10">
        <v>417851151.17000002</v>
      </c>
      <c r="D56" s="10">
        <v>3770155.7</v>
      </c>
      <c r="E56" s="10">
        <v>0</v>
      </c>
      <c r="F56" s="10">
        <f t="shared" si="0"/>
        <v>421621306.87</v>
      </c>
      <c r="G56" s="11">
        <f t="shared" si="1"/>
        <v>3770155.6999999881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132236026.59999999</v>
      </c>
      <c r="D58" s="10">
        <v>79803777.310000002</v>
      </c>
      <c r="E58" s="10">
        <v>0</v>
      </c>
      <c r="F58" s="10">
        <f t="shared" si="0"/>
        <v>212039803.91</v>
      </c>
      <c r="G58" s="11">
        <f t="shared" si="1"/>
        <v>79803777.310000002</v>
      </c>
    </row>
    <row r="59" spans="1:7" x14ac:dyDescent="0.2">
      <c r="A59" s="9">
        <v>1234</v>
      </c>
      <c r="B59" s="26" t="s">
        <v>54</v>
      </c>
      <c r="C59" s="10">
        <v>9472569.6099999994</v>
      </c>
      <c r="D59" s="10">
        <v>338949.19</v>
      </c>
      <c r="E59" s="10">
        <v>0</v>
      </c>
      <c r="F59" s="10">
        <f t="shared" si="0"/>
        <v>9811518.7999999989</v>
      </c>
      <c r="G59" s="11">
        <f t="shared" si="1"/>
        <v>338949.18999999948</v>
      </c>
    </row>
    <row r="60" spans="1:7" x14ac:dyDescent="0.2">
      <c r="A60" s="9">
        <v>1235</v>
      </c>
      <c r="B60" s="26" t="s">
        <v>55</v>
      </c>
      <c r="C60" s="10">
        <v>391973261.16000003</v>
      </c>
      <c r="D60" s="10">
        <v>329990689.36000001</v>
      </c>
      <c r="E60" s="10">
        <v>87205334.879999995</v>
      </c>
      <c r="F60" s="10">
        <f t="shared" si="0"/>
        <v>634758615.63999999</v>
      </c>
      <c r="G60" s="11">
        <f t="shared" si="1"/>
        <v>242785354.47999996</v>
      </c>
    </row>
    <row r="61" spans="1:7" x14ac:dyDescent="0.2">
      <c r="A61" s="9">
        <v>1236</v>
      </c>
      <c r="B61" s="26" t="s">
        <v>56</v>
      </c>
      <c r="C61" s="10">
        <v>80142726.5</v>
      </c>
      <c r="D61" s="10">
        <v>1460356.89</v>
      </c>
      <c r="E61" s="10">
        <v>80142726.5</v>
      </c>
      <c r="F61" s="10">
        <f t="shared" si="0"/>
        <v>1460356.8900000006</v>
      </c>
      <c r="G61" s="11">
        <f t="shared" si="1"/>
        <v>-78682369.609999999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242351225.12</v>
      </c>
      <c r="D63" s="7">
        <f>SUM(D64:D71)</f>
        <v>21591046.289999999</v>
      </c>
      <c r="E63" s="7">
        <f>SUM(E64:E71)</f>
        <v>3645849.4000000004</v>
      </c>
      <c r="F63" s="7">
        <f t="shared" si="0"/>
        <v>260296422.00999999</v>
      </c>
      <c r="G63" s="8">
        <f t="shared" si="1"/>
        <v>17945196.889999986</v>
      </c>
    </row>
    <row r="64" spans="1:7" x14ac:dyDescent="0.2">
      <c r="A64" s="9">
        <v>1241</v>
      </c>
      <c r="B64" s="26" t="s">
        <v>59</v>
      </c>
      <c r="C64" s="10">
        <v>37888837.530000001</v>
      </c>
      <c r="D64" s="10">
        <v>5923265.6900000004</v>
      </c>
      <c r="E64" s="10">
        <v>1500648.57</v>
      </c>
      <c r="F64" s="10">
        <f t="shared" si="0"/>
        <v>42311454.649999999</v>
      </c>
      <c r="G64" s="11">
        <f t="shared" si="1"/>
        <v>4422617.1199999973</v>
      </c>
    </row>
    <row r="65" spans="1:7" x14ac:dyDescent="0.2">
      <c r="A65" s="9">
        <v>1242</v>
      </c>
      <c r="B65" s="26" t="s">
        <v>60</v>
      </c>
      <c r="C65" s="10">
        <v>6906661.0499999998</v>
      </c>
      <c r="D65" s="10">
        <v>498664.8</v>
      </c>
      <c r="E65" s="10">
        <v>0</v>
      </c>
      <c r="F65" s="10">
        <f t="shared" si="0"/>
        <v>7405325.8499999996</v>
      </c>
      <c r="G65" s="11">
        <f t="shared" si="1"/>
        <v>498664.79999999981</v>
      </c>
    </row>
    <row r="66" spans="1:7" x14ac:dyDescent="0.2">
      <c r="A66" s="9">
        <v>1243</v>
      </c>
      <c r="B66" s="26" t="s">
        <v>61</v>
      </c>
      <c r="C66" s="10">
        <v>1947831.82</v>
      </c>
      <c r="D66" s="10">
        <v>24851.72</v>
      </c>
      <c r="E66" s="10">
        <v>12425.86</v>
      </c>
      <c r="F66" s="10">
        <f t="shared" si="0"/>
        <v>1960257.68</v>
      </c>
      <c r="G66" s="11">
        <f t="shared" si="1"/>
        <v>12425.85999999987</v>
      </c>
    </row>
    <row r="67" spans="1:7" x14ac:dyDescent="0.2">
      <c r="A67" s="9">
        <v>1244</v>
      </c>
      <c r="B67" s="26" t="s">
        <v>62</v>
      </c>
      <c r="C67" s="10">
        <v>90059856.640000001</v>
      </c>
      <c r="D67" s="10">
        <v>12358360.93</v>
      </c>
      <c r="E67" s="10">
        <v>2077674.97</v>
      </c>
      <c r="F67" s="10">
        <f t="shared" si="0"/>
        <v>100340542.59999999</v>
      </c>
      <c r="G67" s="11">
        <f t="shared" si="1"/>
        <v>10280685.959999993</v>
      </c>
    </row>
    <row r="68" spans="1:7" x14ac:dyDescent="0.2">
      <c r="A68" s="9">
        <v>1245</v>
      </c>
      <c r="B68" s="26" t="s">
        <v>63</v>
      </c>
      <c r="C68" s="10">
        <v>22491506.469999999</v>
      </c>
      <c r="D68" s="10">
        <v>39200</v>
      </c>
      <c r="E68" s="10">
        <v>0</v>
      </c>
      <c r="F68" s="10">
        <f t="shared" ref="F68:F100" si="2">C68+D68-E68</f>
        <v>22530706.469999999</v>
      </c>
      <c r="G68" s="11">
        <f t="shared" ref="G68:G100" si="3">F68-C68</f>
        <v>39200</v>
      </c>
    </row>
    <row r="69" spans="1:7" x14ac:dyDescent="0.2">
      <c r="A69" s="9">
        <v>1246</v>
      </c>
      <c r="B69" s="26" t="s">
        <v>64</v>
      </c>
      <c r="C69" s="10">
        <v>81427513.609999999</v>
      </c>
      <c r="D69" s="10">
        <v>2746703.15</v>
      </c>
      <c r="E69" s="10">
        <v>55100</v>
      </c>
      <c r="F69" s="10">
        <f t="shared" si="2"/>
        <v>84119116.760000005</v>
      </c>
      <c r="G69" s="11">
        <f t="shared" si="3"/>
        <v>2691603.150000006</v>
      </c>
    </row>
    <row r="70" spans="1:7" x14ac:dyDescent="0.2">
      <c r="A70" s="9">
        <v>1247</v>
      </c>
      <c r="B70" s="26" t="s">
        <v>65</v>
      </c>
      <c r="C70" s="10">
        <v>1010016</v>
      </c>
      <c r="D70" s="10">
        <v>0</v>
      </c>
      <c r="E70" s="10">
        <v>0</v>
      </c>
      <c r="F70" s="10">
        <f t="shared" si="2"/>
        <v>1010016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619002</v>
      </c>
      <c r="D71" s="10">
        <v>0</v>
      </c>
      <c r="E71" s="10">
        <v>0</v>
      </c>
      <c r="F71" s="10">
        <f t="shared" si="2"/>
        <v>619002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5058244.68</v>
      </c>
      <c r="D72" s="7">
        <f>SUM(D73:D77)</f>
        <v>3277784</v>
      </c>
      <c r="E72" s="7">
        <f>SUM(E73:E77)</f>
        <v>0</v>
      </c>
      <c r="F72" s="7">
        <f t="shared" si="2"/>
        <v>8336028.6799999997</v>
      </c>
      <c r="G72" s="8">
        <f t="shared" si="3"/>
        <v>3277784</v>
      </c>
    </row>
    <row r="73" spans="1:7" x14ac:dyDescent="0.2">
      <c r="A73" s="9">
        <v>1251</v>
      </c>
      <c r="B73" s="26" t="s">
        <v>68</v>
      </c>
      <c r="C73" s="10">
        <v>3536847.98</v>
      </c>
      <c r="D73" s="10">
        <v>3277784</v>
      </c>
      <c r="E73" s="10">
        <v>0</v>
      </c>
      <c r="F73" s="10">
        <f t="shared" si="2"/>
        <v>6814631.9800000004</v>
      </c>
      <c r="G73" s="11">
        <f t="shared" si="3"/>
        <v>3277784.0000000005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1521396.7</v>
      </c>
      <c r="D76" s="13">
        <v>0</v>
      </c>
      <c r="E76" s="13">
        <v>0</v>
      </c>
      <c r="F76" s="13">
        <f t="shared" si="2"/>
        <v>1521396.7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-75081286.519999996</v>
      </c>
      <c r="D78" s="7">
        <f>SUM(D79:D83)</f>
        <v>0</v>
      </c>
      <c r="E78" s="7">
        <f>SUM(E79:E83)</f>
        <v>26172028.359999996</v>
      </c>
      <c r="F78" s="7">
        <f t="shared" si="2"/>
        <v>-101253314.88</v>
      </c>
      <c r="G78" s="8">
        <f t="shared" si="3"/>
        <v>-26172028.359999999</v>
      </c>
    </row>
    <row r="79" spans="1:7" x14ac:dyDescent="0.2">
      <c r="A79" s="9">
        <v>1261</v>
      </c>
      <c r="B79" s="26" t="s">
        <v>98</v>
      </c>
      <c r="C79" s="13">
        <v>-6628125.5199999996</v>
      </c>
      <c r="D79" s="13">
        <v>0</v>
      </c>
      <c r="E79" s="13">
        <v>8274155.79</v>
      </c>
      <c r="F79" s="13">
        <f t="shared" si="2"/>
        <v>-14902281.309999999</v>
      </c>
      <c r="G79" s="12">
        <f t="shared" si="3"/>
        <v>-8274155.7899999991</v>
      </c>
    </row>
    <row r="80" spans="1:7" x14ac:dyDescent="0.2">
      <c r="A80" s="9">
        <v>1262</v>
      </c>
      <c r="B80" s="26" t="s">
        <v>73</v>
      </c>
      <c r="C80" s="13">
        <v>-9096553.4100000001</v>
      </c>
      <c r="D80" s="13">
        <v>0</v>
      </c>
      <c r="E80" s="13">
        <v>0</v>
      </c>
      <c r="F80" s="13">
        <f t="shared" si="2"/>
        <v>-9096553.4100000001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-58279565.670000002</v>
      </c>
      <c r="D81" s="13">
        <v>0</v>
      </c>
      <c r="E81" s="13">
        <v>17404954.579999998</v>
      </c>
      <c r="F81" s="13">
        <f t="shared" si="2"/>
        <v>-75684520.25</v>
      </c>
      <c r="G81" s="12">
        <f t="shared" si="3"/>
        <v>-17404954.579999998</v>
      </c>
    </row>
    <row r="82" spans="1:7" x14ac:dyDescent="0.2">
      <c r="A82" s="9">
        <v>1264</v>
      </c>
      <c r="B82" s="26" t="s">
        <v>75</v>
      </c>
      <c r="C82" s="13">
        <v>-277000</v>
      </c>
      <c r="D82" s="13">
        <v>0</v>
      </c>
      <c r="E82" s="13">
        <v>0</v>
      </c>
      <c r="F82" s="13">
        <f t="shared" si="2"/>
        <v>-277000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-800041.92</v>
      </c>
      <c r="D83" s="13">
        <v>0</v>
      </c>
      <c r="E83" s="13">
        <v>492917.99</v>
      </c>
      <c r="F83" s="13">
        <f t="shared" si="2"/>
        <v>-1292959.9100000001</v>
      </c>
      <c r="G83" s="12">
        <f t="shared" si="3"/>
        <v>-492917.99000000011</v>
      </c>
    </row>
    <row r="84" spans="1:7" x14ac:dyDescent="0.2">
      <c r="A84" s="5">
        <v>1270</v>
      </c>
      <c r="B84" s="27" t="s">
        <v>77</v>
      </c>
      <c r="C84" s="7">
        <f>SUM(C85:C90)</f>
        <v>749972.6</v>
      </c>
      <c r="D84" s="7">
        <f>SUM(D85:D90)</f>
        <v>214939.45</v>
      </c>
      <c r="E84" s="7">
        <f>SUM(E85:E90)</f>
        <v>14032</v>
      </c>
      <c r="F84" s="7">
        <f t="shared" si="2"/>
        <v>950880.05</v>
      </c>
      <c r="G84" s="8">
        <f t="shared" si="3"/>
        <v>200907.45000000007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749972.6</v>
      </c>
      <c r="D90" s="10">
        <v>214939.45</v>
      </c>
      <c r="E90" s="10">
        <v>14032</v>
      </c>
      <c r="F90" s="10">
        <f t="shared" si="2"/>
        <v>950880.05</v>
      </c>
      <c r="G90" s="11">
        <f t="shared" si="3"/>
        <v>200907.45000000007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/>
      <c r="C106" s="34"/>
      <c r="D106" s="36"/>
    </row>
    <row r="107" spans="1:7" ht="45" x14ac:dyDescent="0.2">
      <c r="A107" s="34"/>
      <c r="B107" s="42" t="s">
        <v>121</v>
      </c>
      <c r="C107" s="37"/>
      <c r="D107" s="42" t="s">
        <v>122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111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116</v>
      </c>
    </row>
    <row r="6" spans="1:1" ht="11.25" customHeight="1" x14ac:dyDescent="0.2">
      <c r="A6" s="20" t="s">
        <v>117</v>
      </c>
    </row>
    <row r="7" spans="1:1" x14ac:dyDescent="0.2">
      <c r="A7" s="20" t="s">
        <v>118</v>
      </c>
    </row>
    <row r="8" spans="1:1" x14ac:dyDescent="0.2">
      <c r="A8" s="20" t="s">
        <v>119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jefegre</cp:lastModifiedBy>
  <cp:lastPrinted>2018-03-01T23:34:53Z</cp:lastPrinted>
  <dcterms:created xsi:type="dcterms:W3CDTF">2014-02-09T04:04:15Z</dcterms:created>
  <dcterms:modified xsi:type="dcterms:W3CDTF">2018-03-01T23:34:56Z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